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<sst xmlns="http://schemas.openxmlformats.org/spreadsheetml/2006/main" count="168" uniqueCount="113">
  <si>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</si>
  <si>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</si>
  <si>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</si>
  <si>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</si>
  <si>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</si>
  <si>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</si>
  <si>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</si>
  <si>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</si>
  <si>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</si>
  <si>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</si>
  <si>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</si>
  <si>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</si>
  <si>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</si>
  <si>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</si>
  <si>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</si>
  <si>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</si>
  <si>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</si>
  <si>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</si>
  <si>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</si>
  <si>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</si>
  <si>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</si>
  <si>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</si>
  <si>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</si>
  <si>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</si>
  <si>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</si>
  <si>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</si>
  <si>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</si>
  <si>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</si>
  <si>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</si>
  <si>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</si>
  <si>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</si>
  <si>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</si>
  <si>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</si>
  <si>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</si>
  <si>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</si>
  <si>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</si>
  <si>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</si>
  <si>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</si>
  <si>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</si>
  <si>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</si>
  <si>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</si>
  <si>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</si>
  <si>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</si>
  <si>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</si>
  <si>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</si>
  <si>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</si>
  <si>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</si>
  <si>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</si>
  <si>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</si>
  <si>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</si>
  <si>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</si>
  <si>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</si>
  <si>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</si>
  <si>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</si>
  <si>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</si>
  <si>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</si>
  <si>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</si>
  <si>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</si>
  <si>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</si>
  <si>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</si>
  <si>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</si>
  <si>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</si>
  <si>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</si>
  <si>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</si>
  <si>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</si>
  <si>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</si>
  <si>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</si>
  <si>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</si>
  <si>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</si>
  <si>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</si>
  <si>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</si>
  <si>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</si>
  <si>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</si>
  <si>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</si>
  <si>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</si>
  <si>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</si>
  <si>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</si>
  <si>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</si>
  <si>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</si>
  <si>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</si>
  <si>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</si>
  <si>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</si>
  <si>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</si>
  <si>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</si>
  <si>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</si>
  <si>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</si>
  <si>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</si>
  <si>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</si>
  <si>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</si>
  <si>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</si>
  <si>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</si>
  <si>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</si>
  <si>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</si>
  <si>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</si>
  <si>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</si>
  <si>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</si>
  <si>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</si>
  <si>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</si>
  <si>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</si>
  <si>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</si>
  <si>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</si>
  <si>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</si>
  <si>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</si>
  <si>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</si>
  <si>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</si>
  <si>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</si>
  <si>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</si>
  <si>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</si>
  <si>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</si>
  <si>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</si>
  <si>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</si>
  <si>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</si>
  <si>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20.08.2019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</si>
</sst>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134817.4</c:v>
                </c:pt>
              </c:numCache>
            </c:numRef>
          </c:val>
          <c:shape val="box"/>
        </c:ser>
        <c:shape val="box"/>
        <c:axId val="33745656"/>
        <c:axId val="35275449"/>
      </c:bar3D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555472.9</c:v>
                </c:pt>
              </c:numCache>
            </c:numRef>
          </c:val>
          <c:shape val="box"/>
        </c:ser>
        <c:shape val="box"/>
        <c:axId val="49043586"/>
        <c:axId val="38739091"/>
      </c:bar3D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248635.43699999995</c:v>
                </c:pt>
              </c:numCache>
            </c:numRef>
          </c:val>
          <c:shape val="box"/>
        </c:ser>
        <c:shape val="box"/>
        <c:axId val="13107500"/>
        <c:axId val="50858637"/>
      </c:bar3D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15472.099999999997</c:v>
                </c:pt>
              </c:numCache>
            </c:numRef>
          </c:val>
          <c:shape val="box"/>
        </c:ser>
        <c:shape val="box"/>
        <c:axId val="55074550"/>
        <c:axId val="25908903"/>
      </c:bar3D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26384.500000000007</c:v>
                </c:pt>
              </c:numCache>
            </c:numRef>
          </c:val>
          <c:shape val="box"/>
        </c:ser>
        <c:shape val="box"/>
        <c:axId val="31853536"/>
        <c:axId val="18246369"/>
      </c:bar3D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46369"/>
        <c:crosses val="autoZero"/>
        <c:auto val="1"/>
        <c:lblOffset val="100"/>
        <c:tickLblSkip val="2"/>
        <c:noMultiLvlLbl val="0"/>
      </c:catAx>
      <c:valAx>
        <c:axId val="18246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6726.499999999998</c:v>
                </c:pt>
              </c:numCache>
            </c:numRef>
          </c:val>
          <c:shape val="box"/>
        </c:ser>
        <c:shape val="box"/>
        <c:axId val="29999594"/>
        <c:axId val="1560891"/>
      </c:bar3D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64077.69999999998</c:v>
                </c:pt>
              </c:numCache>
            </c:numRef>
          </c:val>
          <c:shape val="box"/>
        </c:ser>
        <c:shape val="box"/>
        <c:axId val="14048020"/>
        <c:axId val="59323317"/>
      </c:bar3D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555472.9</c:v>
                </c:pt>
                <c:pt idx="1">
                  <c:v>248635.43699999995</c:v>
                </c:pt>
                <c:pt idx="2">
                  <c:v>15472.099999999997</c:v>
                </c:pt>
                <c:pt idx="3">
                  <c:v>26384.500000000007</c:v>
                </c:pt>
                <c:pt idx="4">
                  <c:v>6726.499999999998</c:v>
                </c:pt>
                <c:pt idx="5">
                  <c:v>134817.4</c:v>
                </c:pt>
                <c:pt idx="6">
                  <c:v>64077.69999999998</c:v>
                </c:pt>
              </c:numCache>
            </c:numRef>
          </c:val>
          <c:shape val="box"/>
        </c:ser>
        <c:shape val="box"/>
        <c:axId val="64147806"/>
        <c:axId val="40459343"/>
      </c:bar3D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48087.700000000004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1251651.2000000002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622787.2</c:v>
                </c:pt>
                <c:pt idx="1">
                  <c:v>64324.19999999997</c:v>
                </c:pt>
                <c:pt idx="2">
                  <c:v>27845.4</c:v>
                </c:pt>
                <c:pt idx="3">
                  <c:v>49129.56000000001</c:v>
                </c:pt>
                <c:pt idx="4">
                  <c:v>38.49999999999999</c:v>
                </c:pt>
                <c:pt idx="5">
                  <c:v>723749.4967900001</c:v>
                </c:pt>
              </c:numCache>
            </c:numRef>
          </c:val>
          <c:shape val="box"/>
        </c:ser>
        <c:shape val="box"/>
        <c:axId val="28589768"/>
        <c:axId val="55981321"/>
      </c:bar3D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89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C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0" sqref="J150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579162.3-150.8+52205.4-1300</f>
        <v>629916.9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</f>
        <v>555472.9</v>
      </c>
      <c r="E6" s="3">
        <f>D6/D156*100</f>
        <v>37.33332034825841</v>
      </c>
      <c r="F6" s="3">
        <f>D6/B6*100</f>
        <v>88.1819332042052</v>
      </c>
      <c r="G6" s="3">
        <f aca="true" t="shared" si="0" ref="G6:G43">D6/C6*100</f>
        <v>60.25055692453138</v>
      </c>
      <c r="H6" s="36">
        <f aca="true" t="shared" si="1" ref="H6:H12">B6-D6</f>
        <v>74444</v>
      </c>
      <c r="I6" s="36">
        <f aca="true" t="shared" si="2" ref="I6:I43">C6-D6</f>
        <v>366465.29999999993</v>
      </c>
      <c r="J6" s="128"/>
      <c r="L6" s="129">
        <f>H6-H7</f>
        <v>51655.600000000006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</f>
        <v>192579.1</v>
      </c>
      <c r="E7" s="120">
        <f>D7/D6*100</f>
        <v>34.66939611275365</v>
      </c>
      <c r="F7" s="120">
        <f>D7/B7*100</f>
        <v>89.41883060350332</v>
      </c>
      <c r="G7" s="120">
        <f>D7/C7*100</f>
        <v>64.4164726046413</v>
      </c>
      <c r="H7" s="119">
        <f t="shared" si="1"/>
        <v>22788.399999999994</v>
      </c>
      <c r="I7" s="119">
        <f t="shared" si="2"/>
        <v>106380.30000000002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</f>
        <v>457298.50000000006</v>
      </c>
      <c r="E8" s="92">
        <f>D8/D6*100</f>
        <v>82.32597845907515</v>
      </c>
      <c r="F8" s="92">
        <f>D8/B8*100</f>
        <v>90.33112103995107</v>
      </c>
      <c r="G8" s="92">
        <f t="shared" si="0"/>
        <v>62.69153333876215</v>
      </c>
      <c r="H8" s="90">
        <f t="shared" si="1"/>
        <v>48948.399999999965</v>
      </c>
      <c r="I8" s="90">
        <f t="shared" si="2"/>
        <v>272143.6999999999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0.0067690070928752765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</f>
        <v>25701.6</v>
      </c>
      <c r="E10" s="92">
        <f>D10/D6*100</f>
        <v>4.626976401549022</v>
      </c>
      <c r="F10" s="92">
        <f aca="true" t="shared" si="3" ref="F10:F41">D10/B10*100</f>
        <v>90.17852130466513</v>
      </c>
      <c r="G10" s="92">
        <f t="shared" si="0"/>
        <v>59.166018259752576</v>
      </c>
      <c r="H10" s="90">
        <f t="shared" si="1"/>
        <v>2799.2000000000007</v>
      </c>
      <c r="I10" s="90">
        <f t="shared" si="2"/>
        <v>17738.200000000004</v>
      </c>
    </row>
    <row r="11" spans="1:9" s="128" customFormat="1" ht="18">
      <c r="A11" s="88" t="s">
        <v>0</v>
      </c>
      <c r="B11" s="31">
        <f>61585.5-1300</f>
        <v>60285.5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</f>
        <v>50268.49999999996</v>
      </c>
      <c r="E11" s="92">
        <f>D11/D6*100</f>
        <v>9.0496764108564</v>
      </c>
      <c r="F11" s="92">
        <f t="shared" si="3"/>
        <v>83.38406416136544</v>
      </c>
      <c r="G11" s="92">
        <f t="shared" si="0"/>
        <v>51.15991027666049</v>
      </c>
      <c r="H11" s="90">
        <f t="shared" si="1"/>
        <v>10017.000000000036</v>
      </c>
      <c r="I11" s="90">
        <f t="shared" si="2"/>
        <v>47989.10000000004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</f>
        <v>7223.8</v>
      </c>
      <c r="E12" s="92">
        <f>D12/D6*100</f>
        <v>1.300477485040224</v>
      </c>
      <c r="F12" s="92">
        <f t="shared" si="3"/>
        <v>86.5042870144178</v>
      </c>
      <c r="G12" s="92">
        <f t="shared" si="0"/>
        <v>55.61261018514955</v>
      </c>
      <c r="H12" s="90">
        <f t="shared" si="1"/>
        <v>1126.999999999999</v>
      </c>
      <c r="I12" s="90">
        <f t="shared" si="2"/>
        <v>5765.7</v>
      </c>
    </row>
    <row r="13" spans="1:9" s="128" customFormat="1" ht="18.75" thickBot="1">
      <c r="A13" s="88" t="s">
        <v>25</v>
      </c>
      <c r="B13" s="32">
        <f>B6-B8-B9-B10-B11-B12</f>
        <v>26481.2</v>
      </c>
      <c r="C13" s="32">
        <f>C6-C8-C9-C10-C11-C12</f>
        <v>37704.19999999998</v>
      </c>
      <c r="D13" s="32">
        <f>D6-D8-D9-D10-D11-D12</f>
        <v>14942.89999999999</v>
      </c>
      <c r="E13" s="92">
        <f>D13/D6*100</f>
        <v>2.690122236386328</v>
      </c>
      <c r="F13" s="92">
        <f t="shared" si="3"/>
        <v>56.428334063410986</v>
      </c>
      <c r="G13" s="92">
        <f t="shared" si="0"/>
        <v>39.63192429490613</v>
      </c>
      <c r="H13" s="90">
        <f aca="true" t="shared" si="4" ref="H13:H44">B13-D13</f>
        <v>11538.30000000001</v>
      </c>
      <c r="I13" s="90">
        <f t="shared" si="2"/>
        <v>22761.299999999992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284941.3-3772.4-400</f>
        <v>280768.89999999997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</f>
        <v>248635.43699999995</v>
      </c>
      <c r="E18" s="3">
        <f>D18/D156*100</f>
        <v>16.710781785124386</v>
      </c>
      <c r="F18" s="3">
        <f>D18/B18*100</f>
        <v>88.55519147597899</v>
      </c>
      <c r="G18" s="3">
        <f t="shared" si="0"/>
        <v>59.41728624535314</v>
      </c>
      <c r="H18" s="149">
        <f t="shared" si="4"/>
        <v>32133.463000000018</v>
      </c>
      <c r="I18" s="36">
        <f t="shared" si="2"/>
        <v>169820.96300000013</v>
      </c>
      <c r="J18" s="128"/>
      <c r="L18" s="129">
        <f>H18-H19</f>
        <v>26171.00000000003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</f>
        <v>130841.837</v>
      </c>
      <c r="E19" s="120">
        <f>D19/D18*100</f>
        <v>52.62396968779637</v>
      </c>
      <c r="F19" s="120">
        <f t="shared" si="3"/>
        <v>95.64161141133722</v>
      </c>
      <c r="G19" s="120">
        <f t="shared" si="0"/>
        <v>63.714609402886005</v>
      </c>
      <c r="H19" s="119">
        <f t="shared" si="4"/>
        <v>5962.462999999989</v>
      </c>
      <c r="I19" s="119">
        <f t="shared" si="2"/>
        <v>74514.26300000004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</f>
        <v>496.59999999999997</v>
      </c>
      <c r="E24" s="92">
        <f>D24/D18*100</f>
        <v>0.1997301776415725</v>
      </c>
      <c r="F24" s="92">
        <f t="shared" si="3"/>
        <v>73.2124428718856</v>
      </c>
      <c r="G24" s="92">
        <f t="shared" si="0"/>
        <v>49.68981388833299</v>
      </c>
      <c r="H24" s="90">
        <f t="shared" si="4"/>
        <v>181.7</v>
      </c>
      <c r="I24" s="90">
        <f t="shared" si="2"/>
        <v>502.8</v>
      </c>
    </row>
    <row r="25" spans="1:9" s="128" customFormat="1" ht="18.75" thickBot="1">
      <c r="A25" s="88" t="s">
        <v>25</v>
      </c>
      <c r="B25" s="32">
        <f>B18-B24</f>
        <v>280090.6</v>
      </c>
      <c r="C25" s="32">
        <f>C18-C24</f>
        <v>417457.00000000006</v>
      </c>
      <c r="D25" s="32">
        <f>D18-D24</f>
        <v>248138.83699999994</v>
      </c>
      <c r="E25" s="92">
        <f>D25/D18*100</f>
        <v>99.80026982235842</v>
      </c>
      <c r="F25" s="92">
        <f t="shared" si="3"/>
        <v>88.59234726192167</v>
      </c>
      <c r="G25" s="92">
        <f t="shared" si="0"/>
        <v>59.440573999238225</v>
      </c>
      <c r="H25" s="90">
        <f t="shared" si="4"/>
        <v>31951.763000000035</v>
      </c>
      <c r="I25" s="90">
        <f t="shared" si="2"/>
        <v>169318.16300000012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</f>
        <v>15472.099999999997</v>
      </c>
      <c r="E33" s="3">
        <f>D33/D156*100</f>
        <v>1.0398794716363098</v>
      </c>
      <c r="F33" s="3">
        <f>D33/B33*100</f>
        <v>86.32491031127427</v>
      </c>
      <c r="G33" s="148">
        <f t="shared" si="0"/>
        <v>56.81170595579055</v>
      </c>
      <c r="H33" s="149">
        <f t="shared" si="4"/>
        <v>2451.000000000002</v>
      </c>
      <c r="I33" s="36">
        <f t="shared" si="2"/>
        <v>11761.900000000003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</f>
        <v>8774.9</v>
      </c>
      <c r="E34" s="92">
        <f>D34/D33*100</f>
        <v>56.714343883506444</v>
      </c>
      <c r="F34" s="92">
        <f t="shared" si="3"/>
        <v>90.3325097796994</v>
      </c>
      <c r="G34" s="92">
        <f t="shared" si="0"/>
        <v>61.55319238485389</v>
      </c>
      <c r="H34" s="90">
        <f t="shared" si="4"/>
        <v>939.1000000000004</v>
      </c>
      <c r="I34" s="90">
        <f t="shared" si="2"/>
        <v>5480.9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0.3522469477317236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1.1+273.8+98.4+76.8+0.5+2.1+0.3+6.6+52.2+342.8+0.4+3.3+12.2+25.8+7.1+2.1+70+0.1+0.7+1.9+15.3+8.2+0.2</f>
        <v>1001.9000000000002</v>
      </c>
      <c r="E36" s="92">
        <f>D36/D33*100</f>
        <v>6.4755269161910824</v>
      </c>
      <c r="F36" s="92">
        <f t="shared" si="3"/>
        <v>83.36661674155434</v>
      </c>
      <c r="G36" s="92">
        <f t="shared" si="0"/>
        <v>47.981418514438964</v>
      </c>
      <c r="H36" s="90">
        <f t="shared" si="4"/>
        <v>199.89999999999998</v>
      </c>
      <c r="I36" s="90">
        <f t="shared" si="2"/>
        <v>1086.2000000000003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1.6293845050122484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0.6056062202286698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5294.999999999996</v>
      </c>
      <c r="E39" s="92">
        <f>D39/D33*100</f>
        <v>34.22289152732982</v>
      </c>
      <c r="F39" s="92">
        <f t="shared" si="3"/>
        <v>83.73262488732858</v>
      </c>
      <c r="G39" s="92">
        <f t="shared" si="0"/>
        <v>55.45373618893016</v>
      </c>
      <c r="H39" s="90">
        <f t="shared" si="4"/>
        <v>1028.7000000000016</v>
      </c>
      <c r="I39" s="90">
        <f t="shared" si="2"/>
        <v>4253.500000000004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0.03044611918558234</v>
      </c>
      <c r="F43" s="3">
        <f>D43/B43*100</f>
        <v>69.37212863705973</v>
      </c>
      <c r="G43" s="3">
        <f t="shared" si="0"/>
        <v>46.21977349250077</v>
      </c>
      <c r="H43" s="149">
        <f t="shared" si="4"/>
        <v>199.99999999999994</v>
      </c>
      <c r="I43" s="36">
        <f t="shared" si="2"/>
        <v>527.0999999999999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</f>
        <v>9932.1</v>
      </c>
      <c r="E46" s="3">
        <f>D46/D156*100</f>
        <v>0.6675362038921022</v>
      </c>
      <c r="F46" s="3">
        <f>D46/B46*100</f>
        <v>89.03640487310737</v>
      </c>
      <c r="G46" s="3">
        <f aca="true" t="shared" si="5" ref="G46:G78">D46/C46*100</f>
        <v>58.76704061346211</v>
      </c>
      <c r="H46" s="36">
        <f>B46-D46</f>
        <v>1223</v>
      </c>
      <c r="I46" s="36">
        <f aca="true" t="shared" si="6" ref="I46:I79">C46-D46</f>
        <v>6968.699999999995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332.5+633.1+14.1+510.1+691.2+14.1+377.2-0.1+896.5+425+839.9+7+383.6+0.2+7+859.2+449.3+922.6+495.5+806.4+418.5</f>
        <v>9082.9</v>
      </c>
      <c r="E47" s="92">
        <f>D47/D46*100</f>
        <v>91.44994512741515</v>
      </c>
      <c r="F47" s="92">
        <f aca="true" t="shared" si="7" ref="F47:F76">D47/B47*100</f>
        <v>90.16538278271918</v>
      </c>
      <c r="G47" s="92">
        <f t="shared" si="5"/>
        <v>59.47848522352972</v>
      </c>
      <c r="H47" s="90">
        <f aca="true" t="shared" si="8" ref="H47:H76">B47-D47</f>
        <v>990.7000000000007</v>
      </c>
      <c r="I47" s="90">
        <f t="shared" si="6"/>
        <v>6188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0.009061527773582625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0.5759104318321402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5.517463577692532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243.10000000000073</v>
      </c>
      <c r="E51" s="92">
        <f>D51/D46*100</f>
        <v>2.4476193352866034</v>
      </c>
      <c r="F51" s="92">
        <f t="shared" si="7"/>
        <v>79.91452991453014</v>
      </c>
      <c r="G51" s="92">
        <f t="shared" si="5"/>
        <v>46.42857142857192</v>
      </c>
      <c r="H51" s="90">
        <f t="shared" si="8"/>
        <v>61.09999999999931</v>
      </c>
      <c r="I51" s="90">
        <f t="shared" si="6"/>
        <v>280.49999999999534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</f>
        <v>26384.500000000007</v>
      </c>
      <c r="E52" s="3">
        <f>D52/D156*100</f>
        <v>1.7733016151258219</v>
      </c>
      <c r="F52" s="3">
        <f>D52/B52*100</f>
        <v>74.87173520698308</v>
      </c>
      <c r="G52" s="3">
        <f t="shared" si="5"/>
        <v>51.27803971718319</v>
      </c>
      <c r="H52" s="36">
        <f>B52-D52</f>
        <v>8855.099999999991</v>
      </c>
      <c r="I52" s="36">
        <f t="shared" si="6"/>
        <v>25069.299999999996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</f>
        <v>15648.000000000002</v>
      </c>
      <c r="E53" s="92">
        <f>D53/D52*100</f>
        <v>59.307547992192376</v>
      </c>
      <c r="F53" s="92">
        <f t="shared" si="7"/>
        <v>85.43070220455763</v>
      </c>
      <c r="G53" s="92">
        <f t="shared" si="5"/>
        <v>60.277581962950556</v>
      </c>
      <c r="H53" s="90">
        <f t="shared" si="8"/>
        <v>2668.5999999999967</v>
      </c>
      <c r="I53" s="90">
        <f t="shared" si="6"/>
        <v>10311.9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2435.3+275.3-15</f>
        <v>2695.6000000000004</v>
      </c>
      <c r="C55" s="32">
        <f>4332.1-250-15</f>
        <v>4067.1000000000004</v>
      </c>
      <c r="D55" s="33">
        <f>3.2+7.6+9.6+11.4+10.1+24.7+6.6+7.8+2.3+6.6+70.1+102.1+3.2+185.8+105+116.2+245+84+7.3+8.9+0.2+110.8+122.9-0.1+5.4+43.7+5.9+0.4+35.5+6.2+57+84.1+17.2+1.6+53.4+53</f>
        <v>1614.7000000000005</v>
      </c>
      <c r="E55" s="92">
        <f>D55/D52*100</f>
        <v>6.119880990733196</v>
      </c>
      <c r="F55" s="92">
        <f t="shared" si="7"/>
        <v>59.90132067072267</v>
      </c>
      <c r="G55" s="92">
        <f t="shared" si="5"/>
        <v>39.701507216444156</v>
      </c>
      <c r="H55" s="90">
        <f t="shared" si="8"/>
        <v>1080.8999999999999</v>
      </c>
      <c r="I55" s="90">
        <f t="shared" si="6"/>
        <v>2452.3999999999996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</f>
        <v>708.7999999999998</v>
      </c>
      <c r="E56" s="92">
        <f>D56/D52*100</f>
        <v>2.686425742386627</v>
      </c>
      <c r="F56" s="92">
        <f t="shared" si="7"/>
        <v>84.44126757207528</v>
      </c>
      <c r="G56" s="92">
        <f t="shared" si="5"/>
        <v>50.216082182075795</v>
      </c>
      <c r="H56" s="90">
        <f t="shared" si="8"/>
        <v>130.60000000000014</v>
      </c>
      <c r="I56" s="90">
        <f t="shared" si="6"/>
        <v>702.7000000000002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</f>
        <v>1449</v>
      </c>
      <c r="E57" s="92">
        <f>D57/D52*100</f>
        <v>5.491860751577629</v>
      </c>
      <c r="F57" s="92">
        <f>D57/B57*100</f>
        <v>55.14328119648362</v>
      </c>
      <c r="G57" s="92">
        <f>D57/C57*100</f>
        <v>39.375</v>
      </c>
      <c r="H57" s="90">
        <f t="shared" si="8"/>
        <v>1178.6999999999998</v>
      </c>
      <c r="I57" s="90">
        <f t="shared" si="6"/>
        <v>2231</v>
      </c>
    </row>
    <row r="58" spans="1:9" s="128" customFormat="1" ht="18.75" thickBot="1">
      <c r="A58" s="88" t="s">
        <v>25</v>
      </c>
      <c r="B58" s="32">
        <f>B52-B53-B56-B55-B54-B57</f>
        <v>10760.3</v>
      </c>
      <c r="C58" s="32">
        <f>C52-C53-C56-C55-C54-C57</f>
        <v>16318.900000000001</v>
      </c>
      <c r="D58" s="32">
        <f>D52-D53-D56-D55-D54-D57</f>
        <v>6964.0000000000055</v>
      </c>
      <c r="E58" s="92">
        <f>D58/D52*100</f>
        <v>26.394284523110173</v>
      </c>
      <c r="F58" s="92">
        <f t="shared" si="7"/>
        <v>64.71938514725431</v>
      </c>
      <c r="G58" s="92">
        <f t="shared" si="5"/>
        <v>42.67444496871728</v>
      </c>
      <c r="H58" s="90">
        <f>B58-D58</f>
        <v>3796.299999999994</v>
      </c>
      <c r="I58" s="90">
        <f>C58-D58</f>
        <v>9354.899999999996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</f>
        <v>6726.499999999998</v>
      </c>
      <c r="E60" s="3">
        <f>D60/D156*100</f>
        <v>0.4520879044190277</v>
      </c>
      <c r="F60" s="3">
        <f>D60/B60*100</f>
        <v>90.76862872102122</v>
      </c>
      <c r="G60" s="3">
        <f t="shared" si="5"/>
        <v>75.97217045595724</v>
      </c>
      <c r="H60" s="36">
        <f>B60-D60</f>
        <v>684.1000000000022</v>
      </c>
      <c r="I60" s="36">
        <f t="shared" si="6"/>
        <v>2127.4000000000015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80.6+106+88.7+4.1+50.7+38.1+180.6+95.6+203.1+54.2+59.8+86.2+109.7+0.1+49.5+34.4+208.9+102+130.9+94.1+121.3+0.1+99.9+81.5-0.1+45.9+52.2</f>
        <v>2178.1000000000004</v>
      </c>
      <c r="E61" s="92">
        <f>D61/D60*100</f>
        <v>32.38088158774996</v>
      </c>
      <c r="F61" s="92">
        <f t="shared" si="7"/>
        <v>88.49748090362425</v>
      </c>
      <c r="G61" s="92">
        <f t="shared" si="5"/>
        <v>60.0540406407676</v>
      </c>
      <c r="H61" s="90">
        <f t="shared" si="8"/>
        <v>283.0999999999999</v>
      </c>
      <c r="I61" s="90">
        <f t="shared" si="6"/>
        <v>1448.7999999999997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6.2053073663866805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9.6+44+118.7+0.1+30.8+0.2+16.8+0.1+13.9+3.1+7+0.8+0.9+4.6+0.1+0.5</f>
        <v>251.20000000000002</v>
      </c>
      <c r="E63" s="92">
        <f>D63/D60*100</f>
        <v>3.7344830149409063</v>
      </c>
      <c r="F63" s="92">
        <f t="shared" si="7"/>
        <v>77.50694230175871</v>
      </c>
      <c r="G63" s="92">
        <f t="shared" si="5"/>
        <v>52.850831054071115</v>
      </c>
      <c r="H63" s="90">
        <f t="shared" si="8"/>
        <v>72.9</v>
      </c>
      <c r="I63" s="90">
        <f t="shared" si="6"/>
        <v>224.1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51.05329666245449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445.69999999999766</v>
      </c>
      <c r="E65" s="92">
        <f>D65/D60*100</f>
        <v>6.626031368467967</v>
      </c>
      <c r="F65" s="92">
        <f t="shared" si="7"/>
        <v>57.79304979253086</v>
      </c>
      <c r="G65" s="92">
        <f t="shared" si="5"/>
        <v>49.654634581104915</v>
      </c>
      <c r="H65" s="90">
        <f t="shared" si="8"/>
        <v>325.5000000000017</v>
      </c>
      <c r="I65" s="90">
        <f t="shared" si="6"/>
        <v>451.90000000000225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0.01668823707236224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</f>
        <v>134817.4</v>
      </c>
      <c r="E92" s="3">
        <f>D92/D156*100</f>
        <v>9.061074235519488</v>
      </c>
      <c r="F92" s="3">
        <f aca="true" t="shared" si="11" ref="F92:F98">D92/B92*100</f>
        <v>89.81940501657914</v>
      </c>
      <c r="G92" s="3">
        <f t="shared" si="9"/>
        <v>62.06425399233873</v>
      </c>
      <c r="H92" s="36">
        <f aca="true" t="shared" si="12" ref="H92:H98">B92-D92</f>
        <v>15280.899999999994</v>
      </c>
      <c r="I92" s="36">
        <f t="shared" si="10"/>
        <v>82404.9</v>
      </c>
      <c r="J92" s="128"/>
    </row>
    <row r="93" spans="1:9" s="128" customFormat="1" ht="21.75" customHeight="1">
      <c r="A93" s="88" t="s">
        <v>3</v>
      </c>
      <c r="B93" s="107">
        <f>141469.3-123.4</f>
        <v>141345.9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</f>
        <v>128049.49999999999</v>
      </c>
      <c r="E93" s="92">
        <f>D93/D92*100</f>
        <v>94.9799506591879</v>
      </c>
      <c r="F93" s="92">
        <f t="shared" si="11"/>
        <v>90.59300623505881</v>
      </c>
      <c r="G93" s="92">
        <f t="shared" si="9"/>
        <v>62.833829021638365</v>
      </c>
      <c r="H93" s="90">
        <f t="shared" si="12"/>
        <v>13296.400000000009</v>
      </c>
      <c r="I93" s="90">
        <f t="shared" si="10"/>
        <v>75741.20000000003</v>
      </c>
    </row>
    <row r="94" spans="1:9" s="128" customFormat="1" ht="18">
      <c r="A94" s="88" t="s">
        <v>23</v>
      </c>
      <c r="B94" s="107">
        <f>1491.9+63.4</f>
        <v>1555.3000000000002</v>
      </c>
      <c r="C94" s="108">
        <v>2704.7</v>
      </c>
      <c r="D94" s="90">
        <f>10+5.9+981.6+112.5+3.5+4.3+3+9.2+59.4+52.3+6.5+0.9+71.3+23+0.6+0.1+65.9+1.9-0.1</f>
        <v>1411.8000000000002</v>
      </c>
      <c r="E94" s="92">
        <f>D94/D92*100</f>
        <v>1.0471942049023348</v>
      </c>
      <c r="F94" s="92">
        <f t="shared" si="11"/>
        <v>90.77348421526393</v>
      </c>
      <c r="G94" s="92">
        <f t="shared" si="9"/>
        <v>52.19802565903798</v>
      </c>
      <c r="H94" s="90">
        <f t="shared" si="12"/>
        <v>143.5</v>
      </c>
      <c r="I94" s="90">
        <f t="shared" si="10"/>
        <v>1292.8999999999996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7197.099999999994</v>
      </c>
      <c r="C96" s="108">
        <f>C92-C93-C94-C95</f>
        <v>10726.899999999976</v>
      </c>
      <c r="D96" s="108">
        <f>D92-D93-D94-D95</f>
        <v>5356.100000000009</v>
      </c>
      <c r="E96" s="92">
        <f>D96/D92*100</f>
        <v>3.9728551359097626</v>
      </c>
      <c r="F96" s="92">
        <f t="shared" si="11"/>
        <v>74.42025260174255</v>
      </c>
      <c r="G96" s="92">
        <f>D96/C96*100</f>
        <v>49.93148067009127</v>
      </c>
      <c r="H96" s="90">
        <f t="shared" si="12"/>
        <v>1840.9999999999854</v>
      </c>
      <c r="I96" s="90">
        <f>C96-D96</f>
        <v>5370.799999999967</v>
      </c>
    </row>
    <row r="97" spans="1:10" ht="18.75">
      <c r="A97" s="74" t="s">
        <v>10</v>
      </c>
      <c r="B97" s="82">
        <f>69783.4-48+304.2</f>
        <v>70039.59999999999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</f>
        <v>64077.69999999998</v>
      </c>
      <c r="E97" s="73">
        <f>D97/D156*100</f>
        <v>4.306660687280328</v>
      </c>
      <c r="F97" s="75">
        <f t="shared" si="11"/>
        <v>91.48781546439442</v>
      </c>
      <c r="G97" s="72">
        <f>D97/C97*100</f>
        <v>47.96985456557199</v>
      </c>
      <c r="H97" s="76">
        <f t="shared" si="12"/>
        <v>5961.900000000009</v>
      </c>
      <c r="I97" s="78">
        <f>C97-D97</f>
        <v>69501.40000000002</v>
      </c>
      <c r="J97" s="128"/>
    </row>
    <row r="98" spans="1:9" s="128" customFormat="1" ht="18.75" thickBot="1">
      <c r="A98" s="110" t="s">
        <v>81</v>
      </c>
      <c r="B98" s="111">
        <f>10970.9-457.8</f>
        <v>10513.1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14.262996331016877</v>
      </c>
      <c r="F98" s="115">
        <f t="shared" si="11"/>
        <v>86.93344494012231</v>
      </c>
      <c r="G98" s="116">
        <f>D98/C98*100</f>
        <v>55.807676807151665</v>
      </c>
      <c r="H98" s="117">
        <f t="shared" si="12"/>
        <v>1373.7000000000007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</f>
        <v>39658.700000000004</v>
      </c>
      <c r="E104" s="16">
        <f>D104/D156*100</f>
        <v>2.6654602802323497</v>
      </c>
      <c r="F104" s="16">
        <f>D104/B104*100</f>
        <v>79.90952961444303</v>
      </c>
      <c r="G104" s="16">
        <f aca="true" t="shared" si="13" ref="G104:G154">D104/C104*100</f>
        <v>53.76765537680621</v>
      </c>
      <c r="H104" s="60">
        <f aca="true" t="shared" si="14" ref="H104:H154">B104-D104</f>
        <v>9970.799999999996</v>
      </c>
      <c r="I104" s="60">
        <f aca="true" t="shared" si="15" ref="I104:I154">C104-D104</f>
        <v>34100.700000000004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19.3+40.4+6+27+20.5+24.8+29.6+28.9</f>
        <v>196.5</v>
      </c>
      <c r="E105" s="101">
        <f>D105/D104*100</f>
        <v>0.4954776631609205</v>
      </c>
      <c r="F105" s="92">
        <f>D105/B105*100</f>
        <v>60.2391171060701</v>
      </c>
      <c r="G105" s="101">
        <f>D105/C105*100</f>
        <v>36.14790286975717</v>
      </c>
      <c r="H105" s="100">
        <f t="shared" si="14"/>
        <v>129.6999999999989</v>
      </c>
      <c r="I105" s="100">
        <f t="shared" si="15"/>
        <v>347.1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</f>
        <v>36305.360000000015</v>
      </c>
      <c r="E106" s="92">
        <f>D106/D104*100</f>
        <v>91.54450347590821</v>
      </c>
      <c r="F106" s="92">
        <f aca="true" t="shared" si="16" ref="F106:F154">D106/B106*100</f>
        <v>81.91790465531874</v>
      </c>
      <c r="G106" s="92">
        <f t="shared" si="13"/>
        <v>55.49029827363532</v>
      </c>
      <c r="H106" s="90">
        <f t="shared" si="14"/>
        <v>8013.839999999982</v>
      </c>
      <c r="I106" s="90">
        <f t="shared" si="15"/>
        <v>29121.139999999992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3156.8399999999892</v>
      </c>
      <c r="E108" s="105">
        <f>D108/D104*100</f>
        <v>7.960018860930865</v>
      </c>
      <c r="F108" s="105">
        <f t="shared" si="16"/>
        <v>63.33821552537039</v>
      </c>
      <c r="G108" s="105">
        <f t="shared" si="13"/>
        <v>40.52790366271669</v>
      </c>
      <c r="H108" s="166">
        <f t="shared" si="14"/>
        <v>1827.2600000000166</v>
      </c>
      <c r="I108" s="106">
        <f t="shared" si="15"/>
        <v>4632.460000000006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400061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385995.71979</v>
      </c>
      <c r="E109" s="63">
        <f>D109/D156*100</f>
        <v>25.942763112253825</v>
      </c>
      <c r="F109" s="63">
        <f>D109/B109*100</f>
        <v>96.48421610454406</v>
      </c>
      <c r="G109" s="63">
        <f t="shared" si="13"/>
        <v>60.58674356611876</v>
      </c>
      <c r="H109" s="62">
        <f t="shared" si="14"/>
        <v>14065.280209999997</v>
      </c>
      <c r="I109" s="62">
        <f t="shared" si="15"/>
        <v>251100.28021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</f>
        <v>1831.9999999999998</v>
      </c>
      <c r="E110" s="85">
        <f>D110/D109*100</f>
        <v>0.4746166618108343</v>
      </c>
      <c r="F110" s="85">
        <f t="shared" si="16"/>
        <v>66.04181687094449</v>
      </c>
      <c r="G110" s="85">
        <f t="shared" si="13"/>
        <v>36.75983706884443</v>
      </c>
      <c r="H110" s="86">
        <f t="shared" si="14"/>
        <v>942.0000000000002</v>
      </c>
      <c r="I110" s="86">
        <f t="shared" si="15"/>
        <v>3151.7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41.1080786026201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187.7+10.4+531.5+38.4+44.9+0.1+53.3+13.7+14.6+4.3+409.7+22.6+33.2+12.9+10.1+431+0.1+44.6+9.7+432.7+17.3+360.1+31.7-0.1+261.4+138.4+11.8+4.8</f>
        <v>3130.9</v>
      </c>
      <c r="E116" s="85">
        <f>D116/D109*100</f>
        <v>0.8111229838774788</v>
      </c>
      <c r="F116" s="85">
        <f t="shared" si="16"/>
        <v>80.17874977592257</v>
      </c>
      <c r="G116" s="85">
        <f t="shared" si="13"/>
        <v>54.119131577127845</v>
      </c>
      <c r="H116" s="86">
        <f t="shared" si="14"/>
        <v>774</v>
      </c>
      <c r="I116" s="86">
        <f t="shared" si="15"/>
        <v>2654.2999999999997</v>
      </c>
      <c r="K116" s="150">
        <f>H124+H143</f>
        <v>448.4999999999998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0.1315040488729146</v>
      </c>
      <c r="F121" s="85">
        <f t="shared" si="16"/>
        <v>80.90532355753905</v>
      </c>
      <c r="G121" s="85">
        <f t="shared" si="13"/>
        <v>49.53161592505856</v>
      </c>
      <c r="H121" s="86">
        <f t="shared" si="14"/>
        <v>119.80000000000001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0.019248918107284383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0.02538888256411668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f>14461.8-150-6.2</f>
        <v>14305.599999999999</v>
      </c>
      <c r="C127" s="159">
        <f>6156.2+17413.5-8000</f>
        <v>15569.7</v>
      </c>
      <c r="D127" s="160">
        <f>871.9+408.1+585.9+900.5+901.8+879.7+893+994.8+887.7+852.4+0.1+789.7+988.1+754.9+941.7+788.3+949.6+785.4</f>
        <v>14173.6</v>
      </c>
      <c r="E127" s="161">
        <f>D127/D109*100</f>
        <v>3.671957815415962</v>
      </c>
      <c r="F127" s="162">
        <f t="shared" si="16"/>
        <v>99.07728442008725</v>
      </c>
      <c r="G127" s="162">
        <f t="shared" si="13"/>
        <v>91.03322478917384</v>
      </c>
      <c r="H127" s="163">
        <f t="shared" si="14"/>
        <v>131.99999999999818</v>
      </c>
      <c r="I127" s="163">
        <f t="shared" si="15"/>
        <v>1396.1000000000004</v>
      </c>
      <c r="J127" s="164"/>
      <c r="K127" s="165">
        <f>H110+H113+H116+H121+H123+H129+H130+H132+H134+H138+H139+H141+H150+H70+H128</f>
        <v>3826.8653799999993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0.000569954506541395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361.3999999999999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0.05603689080222896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1729.7-700+247.1-100</f>
        <v>1176.8</v>
      </c>
      <c r="C138" s="93">
        <v>2964.5</v>
      </c>
      <c r="D138" s="94">
        <f>203+174+113.5+76.2+55.5+17.2+64.2+103.9+40.9+12.5+10.2+13.3+28.3+0.1+10.1+19.9+1.8</f>
        <v>944.6</v>
      </c>
      <c r="E138" s="95">
        <f>D138/D109*100</f>
        <v>0.2447177394904553</v>
      </c>
      <c r="F138" s="85">
        <f t="shared" si="16"/>
        <v>80.26852481305235</v>
      </c>
      <c r="G138" s="85">
        <f t="shared" si="13"/>
        <v>31.863720694889526</v>
      </c>
      <c r="H138" s="86">
        <f t="shared" si="14"/>
        <v>232.19999999999993</v>
      </c>
      <c r="I138" s="86">
        <f t="shared" si="15"/>
        <v>2019.9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30+1.3+13+17.4+1.4+1.8-0.1+8+1.1+2.9</f>
        <v>76.8</v>
      </c>
      <c r="E139" s="95">
        <f>D139/D109*100</f>
        <v>0.019896593682899602</v>
      </c>
      <c r="F139" s="85">
        <f t="shared" si="16"/>
        <v>33.391304347826086</v>
      </c>
      <c r="G139" s="85">
        <f t="shared" si="13"/>
        <v>21.942857142857143</v>
      </c>
      <c r="H139" s="86">
        <f t="shared" si="14"/>
        <v>153.2</v>
      </c>
      <c r="I139" s="86">
        <f t="shared" si="15"/>
        <v>273.2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1.3+0.4+1.4+1.8-0.1+1.1+2.9</f>
        <v>8.8</v>
      </c>
      <c r="E140" s="92"/>
      <c r="F140" s="85">
        <f>D140/B140*100</f>
        <v>11.000000000000002</v>
      </c>
      <c r="G140" s="92">
        <f>D140/C140*100</f>
        <v>8</v>
      </c>
      <c r="H140" s="90">
        <f>B140-D140</f>
        <v>71.2</v>
      </c>
      <c r="I140" s="90">
        <f>C140-D140</f>
        <v>101.2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0.06443973527357336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33.6+100.1+61.4+1.9+88.9+76.4+140.9+13.9+60.1+109.3+18.6+51.1+12+15.7+91.6+92.9+151.5+21.4+117.4-12.2+110+74.1</f>
        <v>1430.6000000000001</v>
      </c>
      <c r="E143" s="95">
        <f>D143/D109*100</f>
        <v>0.3706258713900544</v>
      </c>
      <c r="F143" s="85">
        <f t="shared" si="16"/>
        <v>87.48241912798876</v>
      </c>
      <c r="G143" s="85">
        <f t="shared" si="13"/>
        <v>63.222556125154675</v>
      </c>
      <c r="H143" s="86">
        <f t="shared" si="14"/>
        <v>204.69999999999982</v>
      </c>
      <c r="I143" s="86">
        <f t="shared" si="15"/>
        <v>832.2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33.6+99.1+51.9+81.4+59+82.2+5.6+57.6+68.8+16.1-2.2+47.6+70.6+83.7+114.7+20.9+115.1+0.1+80.1+70.3</f>
        <v>1156.2</v>
      </c>
      <c r="E144" s="92">
        <f>D144/D143*100</f>
        <v>80.81923668390884</v>
      </c>
      <c r="F144" s="92">
        <f t="shared" si="16"/>
        <v>88.40125391849529</v>
      </c>
      <c r="G144" s="92">
        <f t="shared" si="13"/>
        <v>61.91496197922245</v>
      </c>
      <c r="H144" s="90">
        <f t="shared" si="14"/>
        <v>151.70000000000005</v>
      </c>
      <c r="I144" s="90">
        <f t="shared" si="15"/>
        <v>711.2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9.3+7.4+6+0.1+2.5+0.1+0.1+1+0.5+0.4</f>
        <v>27.400000000000006</v>
      </c>
      <c r="E145" s="92">
        <f>D145/D143*100</f>
        <v>1.9152803019712012</v>
      </c>
      <c r="F145" s="92">
        <f t="shared" si="16"/>
        <v>92.25589225589226</v>
      </c>
      <c r="G145" s="92">
        <f>D145/C145*100</f>
        <v>57.08333333333334</v>
      </c>
      <c r="H145" s="90">
        <f t="shared" si="14"/>
        <v>2.299999999999997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0.24896649126649115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v>131836.8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</f>
        <v>125592.1</v>
      </c>
      <c r="E148" s="95">
        <f>D148/D109*100</f>
        <v>32.537174264089785</v>
      </c>
      <c r="F148" s="85">
        <f t="shared" si="16"/>
        <v>95.26331039588341</v>
      </c>
      <c r="G148" s="85">
        <f t="shared" si="13"/>
        <v>85.34222959726942</v>
      </c>
      <c r="H148" s="86">
        <f t="shared" si="14"/>
        <v>6244.6999999999825</v>
      </c>
      <c r="I148" s="86">
        <f t="shared" si="15"/>
        <v>21570.79999999999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0.0143265837326087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11245.6</v>
      </c>
      <c r="C152" s="93">
        <f>509.5+13731.5</f>
        <v>14241</v>
      </c>
      <c r="D152" s="94">
        <f>469.6+898.6+871.8+55+430.7+600.4+36+430.7-0.1+542+60.6+1510.5+423.8+77.7+719.5+23.4+379.6+98.9+504+871.8+627.7+0.1+17.7</f>
        <v>9650.000000000002</v>
      </c>
      <c r="E152" s="95">
        <f>D152/D109*100</f>
        <v>2.5000277218747557</v>
      </c>
      <c r="F152" s="85">
        <f t="shared" si="16"/>
        <v>85.81133954613361</v>
      </c>
      <c r="G152" s="85">
        <f t="shared" si="13"/>
        <v>67.76209535847202</v>
      </c>
      <c r="H152" s="86">
        <f t="shared" si="14"/>
        <v>1595.5999999999985</v>
      </c>
      <c r="I152" s="86">
        <f t="shared" si="15"/>
        <v>4590.999999999998</v>
      </c>
    </row>
    <row r="153" spans="1:9" s="96" customFormat="1" ht="19.5" customHeight="1">
      <c r="A153" s="145" t="s">
        <v>48</v>
      </c>
      <c r="B153" s="146">
        <f>178130+5472.4</f>
        <v>183602.4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</f>
        <v>183602.38516999997</v>
      </c>
      <c r="E153" s="95">
        <f>D153/D109*100</f>
        <v>47.56591219972294</v>
      </c>
      <c r="F153" s="85">
        <f t="shared" si="16"/>
        <v>99.99999192276351</v>
      </c>
      <c r="G153" s="85">
        <f t="shared" si="13"/>
        <v>49.68421038716648</v>
      </c>
      <c r="H153" s="86">
        <f t="shared" si="14"/>
        <v>0.014830000029178336</v>
      </c>
      <c r="I153" s="86">
        <f>C153-D153</f>
        <v>185936.31483000005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1886.8+1886.8+1886.8+1886.8+1886.8+1886.8+1886.8+1886.8+1886.8+1886.8+1886.8+1886.8+1886.8+1886.8+1886.8+1886.8+1886.8+1886.8+1886.8+1886.8+1886.8+1886.8+1886.8</f>
        <v>43396.40000000001</v>
      </c>
      <c r="E154" s="95">
        <f>D154/D109*100</f>
        <v>11.242715339851362</v>
      </c>
      <c r="F154" s="85">
        <f t="shared" si="16"/>
        <v>95.83333333333334</v>
      </c>
      <c r="G154" s="85">
        <f t="shared" si="13"/>
        <v>63.888700772911314</v>
      </c>
      <c r="H154" s="86">
        <f t="shared" si="14"/>
        <v>1886.7999999999956</v>
      </c>
      <c r="I154" s="86">
        <f t="shared" si="15"/>
        <v>24528.59999999999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426355.71979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1653313.1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1487874.35679</v>
      </c>
      <c r="E156" s="25">
        <v>100</v>
      </c>
      <c r="F156" s="3">
        <f>D156/B156*100</f>
        <v>89.99350194406614</v>
      </c>
      <c r="G156" s="3">
        <f aca="true" t="shared" si="17" ref="G156:G162">D156/C156*100</f>
        <v>59.32554543201376</v>
      </c>
      <c r="H156" s="36">
        <f>B156-D156</f>
        <v>165438.74321</v>
      </c>
      <c r="I156" s="36">
        <f aca="true" t="shared" si="18" ref="I156:I162">C156-D156</f>
        <v>1020108.24321</v>
      </c>
      <c r="K156" s="129">
        <f>D156-114199.9-202905.8-214631.3-204053.8-222765.5+11.7-231911.7-174259.3</f>
        <v>123158.75679000001</v>
      </c>
    </row>
    <row r="157" spans="1:9" ht="18.75">
      <c r="A157" s="15" t="s">
        <v>5</v>
      </c>
      <c r="B157" s="47">
        <f>B8+B20+B34+B53+B61+B93+B117+B122+B47+B144+B135+B105</f>
        <v>690194.8999999999</v>
      </c>
      <c r="C157" s="47">
        <f>C8+C20+C34+C53+C61+C93+C117+C122+C47+C144+C135+C105</f>
        <v>995482.1</v>
      </c>
      <c r="D157" s="47">
        <f>D8+D20+D34+D53+D61+D93+D117+D122+D47+D144+D135+D105</f>
        <v>622787.2</v>
      </c>
      <c r="E157" s="6">
        <f>D157/D156*100</f>
        <v>41.85751284427175</v>
      </c>
      <c r="F157" s="6">
        <f aca="true" t="shared" si="19" ref="F157:F162">D157/B157*100</f>
        <v>90.23352679076592</v>
      </c>
      <c r="G157" s="6">
        <f t="shared" si="17"/>
        <v>62.56136599543075</v>
      </c>
      <c r="H157" s="48">
        <f aca="true" t="shared" si="20" ref="H157:H162">B157-D157</f>
        <v>67407.69999999995</v>
      </c>
      <c r="I157" s="57">
        <f t="shared" si="18"/>
        <v>372694.9</v>
      </c>
    </row>
    <row r="158" spans="1:9" ht="18.75">
      <c r="A158" s="15" t="s">
        <v>0</v>
      </c>
      <c r="B158" s="86">
        <f>B11+B23+B36+B56+B63+B94+B50+B145+B111+B114+B98+B142+B131</f>
        <v>77069.6</v>
      </c>
      <c r="C158" s="86">
        <f>C11+C23+C36+C56+C63+C94+C50+C145+C111+C114+C98+C142+C131</f>
        <v>125217.3</v>
      </c>
      <c r="D158" s="86">
        <f>D11+D23+D36+D56+D63+D94+D50+D145+D111+D114+D98+D142+D131</f>
        <v>64324.19999999997</v>
      </c>
      <c r="E158" s="6">
        <f>D158/D156*100</f>
        <v>4.323227946395661</v>
      </c>
      <c r="F158" s="6">
        <f t="shared" si="19"/>
        <v>83.46248066682578</v>
      </c>
      <c r="G158" s="6">
        <f t="shared" si="17"/>
        <v>51.37005829066747</v>
      </c>
      <c r="H158" s="48">
        <f>B158-D158</f>
        <v>12745.400000000038</v>
      </c>
      <c r="I158" s="57">
        <f t="shared" si="18"/>
        <v>60893.100000000035</v>
      </c>
    </row>
    <row r="159" spans="1:9" ht="18.75">
      <c r="A159" s="15" t="s">
        <v>1</v>
      </c>
      <c r="B159" s="135">
        <f>B22+B10+B55+B49+B62+B35+B126</f>
        <v>31733.300000000003</v>
      </c>
      <c r="C159" s="135">
        <f>C22+C10+C55+C49+C62+C35+C126</f>
        <v>48087.700000000004</v>
      </c>
      <c r="D159" s="135">
        <f>D22+D10+D55+D49+D62+D35+D126</f>
        <v>27845.4</v>
      </c>
      <c r="E159" s="6">
        <f>D159/D156*100</f>
        <v>1.8714886692499215</v>
      </c>
      <c r="F159" s="6">
        <f t="shared" si="19"/>
        <v>87.74820141617795</v>
      </c>
      <c r="G159" s="6">
        <f t="shared" si="17"/>
        <v>57.90545191389897</v>
      </c>
      <c r="H159" s="48">
        <f t="shared" si="20"/>
        <v>3887.9000000000015</v>
      </c>
      <c r="I159" s="57">
        <f t="shared" si="18"/>
        <v>20242.300000000003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49129.56000000001</v>
      </c>
      <c r="E160" s="6">
        <f>D160/D156*100</f>
        <v>3.3019965547355827</v>
      </c>
      <c r="F160" s="6">
        <f>D160/B160*100</f>
        <v>81.86622675464909</v>
      </c>
      <c r="G160" s="6">
        <f t="shared" si="17"/>
        <v>56.19855092688976</v>
      </c>
      <c r="H160" s="48">
        <f>B160-D160</f>
        <v>10882.43999999998</v>
      </c>
      <c r="I160" s="57">
        <f t="shared" si="18"/>
        <v>38291.84000000001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0.0025875840808938628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794250.7000000002</v>
      </c>
      <c r="C162" s="59">
        <f>C156-C157-C158-C159-C160-C161</f>
        <v>1251651.2000000002</v>
      </c>
      <c r="D162" s="59">
        <f>D156-D157-D158-D159-D160-D161</f>
        <v>723749.4967900001</v>
      </c>
      <c r="E162" s="28">
        <f>D162/D156*100</f>
        <v>48.64318640126619</v>
      </c>
      <c r="F162" s="28">
        <f t="shared" si="19"/>
        <v>91.12355793831847</v>
      </c>
      <c r="G162" s="28">
        <f t="shared" si="17"/>
        <v>57.823577110779745</v>
      </c>
      <c r="H162" s="80">
        <f t="shared" si="20"/>
        <v>70501.20321000007</v>
      </c>
      <c r="I162" s="80">
        <f t="shared" si="18"/>
        <v>527901.7032100001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1487874.35679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1487874.35679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2019-08-16T11:33:46Z</cp:lastPrinted>
  <dcterms:created xsi:type="dcterms:W3CDTF">2000-06-20T04:48:00Z</dcterms:created>
  <dcterms:modified xsi:type="dcterms:W3CDTF">2019-08-21T05:02:43Z</dcterms:modified>
  <cp:category/>
  <cp:version/>
  <cp:contentType/>
  <cp:contentStatus/>
</cp:coreProperties>
</file>